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U\Desktop\Гусева\Новая папка\"/>
    </mc:Choice>
  </mc:AlternateContent>
  <bookViews>
    <workbookView xWindow="480" yWindow="45" windowWidth="18015" windowHeight="4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Лист1!$B$1:$J$21</definedName>
  </definedNames>
  <calcPr calcId="152511"/>
</workbook>
</file>

<file path=xl/calcChain.xml><?xml version="1.0" encoding="utf-8"?>
<calcChain xmlns="http://schemas.openxmlformats.org/spreadsheetml/2006/main">
  <c r="J27" i="1" l="1"/>
  <c r="J26" i="1"/>
  <c r="J21" i="1" l="1"/>
  <c r="I21" i="1"/>
  <c r="H21" i="1"/>
  <c r="H20" i="1"/>
  <c r="I20" i="1"/>
  <c r="J20" i="1"/>
  <c r="J19" i="1"/>
  <c r="E19" i="1"/>
  <c r="I17" i="1" l="1"/>
  <c r="J12" i="1"/>
  <c r="H17" i="1"/>
  <c r="J14" i="1" l="1"/>
  <c r="J15" i="1"/>
  <c r="J16" i="1"/>
  <c r="J5" i="1"/>
  <c r="J13" i="1" l="1"/>
  <c r="J11" i="1" l="1"/>
  <c r="J10" i="1"/>
  <c r="J4" i="1"/>
  <c r="J6" i="1"/>
  <c r="J7" i="1"/>
  <c r="H8" i="1"/>
  <c r="I8" i="1"/>
  <c r="J17" i="1" l="1"/>
  <c r="J8" i="1"/>
</calcChain>
</file>

<file path=xl/sharedStrings.xml><?xml version="1.0" encoding="utf-8"?>
<sst xmlns="http://schemas.openxmlformats.org/spreadsheetml/2006/main" count="78" uniqueCount="63">
  <si>
    <t>№</t>
  </si>
  <si>
    <t>Наименование закупки</t>
  </si>
  <si>
    <t>Наименование организации</t>
  </si>
  <si>
    <t>Итого</t>
  </si>
  <si>
    <t>-</t>
  </si>
  <si>
    <t>Номер контракта</t>
  </si>
  <si>
    <t>Способ определения поставщика</t>
  </si>
  <si>
    <t>Эленктронный аукцион</t>
  </si>
  <si>
    <t>Электронный аукцион</t>
  </si>
  <si>
    <t>I квартал</t>
  </si>
  <si>
    <t>II квартал</t>
  </si>
  <si>
    <t>Итого за I квартал</t>
  </si>
  <si>
    <t>Дата контракта</t>
  </si>
  <si>
    <t>Итого за II квартал</t>
  </si>
  <si>
    <t>По запросу котировок</t>
  </si>
  <si>
    <t>СМП</t>
  </si>
  <si>
    <t>НМЦ р.</t>
  </si>
  <si>
    <t>Цена по контракту р.</t>
  </si>
  <si>
    <t>Экономия р.</t>
  </si>
  <si>
    <t>ФГУП "СВЯЗЬ-безопасность"</t>
  </si>
  <si>
    <t>ООО "Медисон"</t>
  </si>
  <si>
    <t>ООО "Информсвязь-КонсультантПлюс"</t>
  </si>
  <si>
    <t>ООО "СЕЛЕКТ-ПРОЦЕССИНГ"</t>
  </si>
  <si>
    <t>Приобретение бумаги</t>
  </si>
  <si>
    <t xml:space="preserve">Оказание услуг по организации мероприятий в рамках проведения семинаров для сотрудников Федеральной службы по надзору в сфере связи, информационных технологий и массовых коммуникаций и ее территориальных органов </t>
  </si>
  <si>
    <t>АНО "Информационно-аналитический центр странтегии исполнения радиочастотного спектра"</t>
  </si>
  <si>
    <t xml:space="preserve">Открытый конкурс Совместные торги </t>
  </si>
  <si>
    <t xml:space="preserve">Электронный аукцион </t>
  </si>
  <si>
    <t xml:space="preserve">Услуги охраны </t>
  </si>
  <si>
    <t>0131100000818000015_45410</t>
  </si>
  <si>
    <t>Запрос котировок в электронной форме</t>
  </si>
  <si>
    <t>0131100000819000005_45410</t>
  </si>
  <si>
    <t xml:space="preserve">Приобретение бензина </t>
  </si>
  <si>
    <t>0131100000819000004_45410</t>
  </si>
  <si>
    <t xml:space="preserve">Услуги по проведению предрейсового и послерейсового осмотра водителй </t>
  </si>
  <si>
    <t xml:space="preserve">Запрос котировок в электронной форме </t>
  </si>
  <si>
    <t>01311000008190007_45410</t>
  </si>
  <si>
    <t xml:space="preserve">Услуги охраны техническими средствами </t>
  </si>
  <si>
    <t xml:space="preserve">ФГУП "Охрана" Федеральной службы войск национальной гвардии Российской Федерации </t>
  </si>
  <si>
    <t xml:space="preserve">Услуги информационно-технологической поддержки баз данных справочно правовых систем </t>
  </si>
  <si>
    <t xml:space="preserve">Запрос котирововк в электронной форме </t>
  </si>
  <si>
    <t>0131100000819000006_45410</t>
  </si>
  <si>
    <t>0173100013819000001-36</t>
  </si>
  <si>
    <t xml:space="preserve">Монитор </t>
  </si>
  <si>
    <t xml:space="preserve">Системный блок </t>
  </si>
  <si>
    <t>Источник бесперебойного питания для АРМ</t>
  </si>
  <si>
    <t>ООО "Глобус-офис"</t>
  </si>
  <si>
    <t>0131100000819000010_45410</t>
  </si>
  <si>
    <t>ИП Николаев Алексей Владимирович</t>
  </si>
  <si>
    <t>0131100000819000009_45410</t>
  </si>
  <si>
    <t>ООО "Козин"</t>
  </si>
  <si>
    <t>0131100000819000011_45410</t>
  </si>
  <si>
    <t>ООО "Системотехника"</t>
  </si>
  <si>
    <t>0131100000819000012_45410</t>
  </si>
  <si>
    <t>Картридж для принтера</t>
  </si>
  <si>
    <t>ООО "Процессоргрупп"</t>
  </si>
  <si>
    <t>0131100000819000008_45410</t>
  </si>
  <si>
    <t>Приобретение для нужд гражданской обороны самоспасателей фильтрующих</t>
  </si>
  <si>
    <t>ООО "Лепесток"</t>
  </si>
  <si>
    <t>0131100000819000013_45410</t>
  </si>
  <si>
    <t>III  квартал</t>
  </si>
  <si>
    <t>Итого за III квартал</t>
  </si>
  <si>
    <t>Статистическая информация по осуществлению закупок на поставку товаров,оказание услуг,выполнение работ для нужд Управления Роскомнадзора по Воронежской области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</si>
</sst>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2" fontId="3" fillId="4" borderId="20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4" fontId="1" fillId="0" borderId="16" xfId="0" applyNumberFormat="1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 shrinkToFit="1"/>
    </xf>
    <xf numFmtId="0" fontId="1" fillId="2" borderId="16" xfId="0" applyFont="1" applyFill="1" applyBorder="1" applyAlignment="1">
      <alignment horizontal="center" vertical="top" wrapText="1"/>
    </xf>
    <xf numFmtId="2" fontId="3" fillId="4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14" fontId="3" fillId="0" borderId="28" xfId="0" applyNumberFormat="1" applyFont="1" applyBorder="1" applyAlignment="1">
      <alignment horizontal="center" wrapText="1"/>
    </xf>
    <xf numFmtId="2" fontId="3" fillId="0" borderId="28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2" fontId="3" fillId="0" borderId="3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4" fontId="3" fillId="0" borderId="31" xfId="0" applyNumberFormat="1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6" borderId="25" xfId="0" applyFont="1" applyFill="1" applyBorder="1" applyAlignment="1">
      <alignment horizontal="center" vertical="top" wrapText="1"/>
    </xf>
    <xf numFmtId="0" fontId="3" fillId="6" borderId="34" xfId="0" applyFont="1" applyFill="1" applyBorder="1" applyAlignment="1">
      <alignment horizontal="center" vertical="top" wrapText="1"/>
    </xf>
    <xf numFmtId="0" fontId="3" fillId="6" borderId="35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horizontal="center" vertical="top" wrapText="1"/>
    </xf>
    <xf numFmtId="0" fontId="3" fillId="4" borderId="38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J27" sqref="J27"/>
    </sheetView>
  </sheetViews>
  <sheetFormatPr defaultRowHeight="15" x14ac:dyDescent="0.25"/>
  <cols>
    <col min="2" max="2" width="6.85546875" customWidth="1"/>
    <col min="3" max="3" width="31.85546875" customWidth="1"/>
    <col min="4" max="4" width="33" customWidth="1"/>
    <col min="5" max="5" width="21.7109375" customWidth="1"/>
    <col min="6" max="7" width="17" customWidth="1"/>
    <col min="8" max="8" width="10" bestFit="1" customWidth="1"/>
    <col min="9" max="9" width="12.28515625" customWidth="1"/>
    <col min="10" max="10" width="11.140625" customWidth="1"/>
  </cols>
  <sheetData>
    <row r="1" spans="1:11" s="71" customFormat="1" ht="15.75" thickBot="1" x14ac:dyDescent="0.3">
      <c r="A1" s="69"/>
      <c r="B1" s="70" t="s">
        <v>62</v>
      </c>
      <c r="C1" s="70"/>
      <c r="D1" s="70"/>
      <c r="E1" s="70"/>
      <c r="F1" s="70"/>
      <c r="G1" s="70"/>
      <c r="H1" s="70"/>
      <c r="I1" s="70"/>
      <c r="J1" s="70"/>
    </row>
    <row r="2" spans="1:11" ht="26.25" customHeight="1" thickBot="1" x14ac:dyDescent="0.3">
      <c r="A2" s="1"/>
      <c r="B2" s="2" t="s">
        <v>0</v>
      </c>
      <c r="C2" s="8" t="s">
        <v>1</v>
      </c>
      <c r="D2" s="6" t="s">
        <v>2</v>
      </c>
      <c r="E2" s="6" t="s">
        <v>6</v>
      </c>
      <c r="F2" s="6" t="s">
        <v>5</v>
      </c>
      <c r="G2" s="6" t="s">
        <v>12</v>
      </c>
      <c r="H2" s="6" t="s">
        <v>16</v>
      </c>
      <c r="I2" s="6" t="s">
        <v>17</v>
      </c>
      <c r="J2" s="7" t="s">
        <v>18</v>
      </c>
    </row>
    <row r="3" spans="1:11" ht="18" customHeight="1" thickBot="1" x14ac:dyDescent="0.3">
      <c r="A3" s="1"/>
      <c r="B3" s="55" t="s">
        <v>9</v>
      </c>
      <c r="C3" s="56"/>
      <c r="D3" s="56"/>
      <c r="E3" s="56"/>
      <c r="F3" s="56"/>
      <c r="G3" s="56"/>
      <c r="H3" s="56"/>
      <c r="I3" s="56"/>
      <c r="J3" s="57"/>
    </row>
    <row r="4" spans="1:11" ht="34.5" customHeight="1" x14ac:dyDescent="0.25">
      <c r="A4" s="1"/>
      <c r="B4" s="17">
        <v>1</v>
      </c>
      <c r="C4" s="23" t="s">
        <v>28</v>
      </c>
      <c r="D4" s="18" t="s">
        <v>19</v>
      </c>
      <c r="E4" s="18" t="s">
        <v>7</v>
      </c>
      <c r="F4" s="18" t="s">
        <v>29</v>
      </c>
      <c r="G4" s="19">
        <v>43476</v>
      </c>
      <c r="H4" s="20">
        <v>1734004.8</v>
      </c>
      <c r="I4" s="20">
        <v>1621294.5</v>
      </c>
      <c r="J4" s="21">
        <f>H4-I4</f>
        <v>112710.30000000005</v>
      </c>
    </row>
    <row r="5" spans="1:11" ht="90" customHeight="1" x14ac:dyDescent="0.25">
      <c r="A5" s="1"/>
      <c r="B5" s="28">
        <v>2</v>
      </c>
      <c r="C5" s="30" t="s">
        <v>24</v>
      </c>
      <c r="D5" s="3" t="s">
        <v>25</v>
      </c>
      <c r="E5" s="3" t="s">
        <v>26</v>
      </c>
      <c r="F5" s="3" t="s">
        <v>42</v>
      </c>
      <c r="G5" s="31">
        <v>43523</v>
      </c>
      <c r="H5" s="4">
        <v>196400</v>
      </c>
      <c r="I5" s="4">
        <v>170615.41</v>
      </c>
      <c r="J5" s="5">
        <f>H5-I5</f>
        <v>25784.589999999997</v>
      </c>
    </row>
    <row r="6" spans="1:11" ht="39.75" customHeight="1" x14ac:dyDescent="0.25">
      <c r="A6" s="1"/>
      <c r="B6" s="9">
        <v>3</v>
      </c>
      <c r="C6" s="22" t="s">
        <v>32</v>
      </c>
      <c r="D6" s="3" t="s">
        <v>22</v>
      </c>
      <c r="E6" s="3" t="s">
        <v>27</v>
      </c>
      <c r="F6" s="3" t="s">
        <v>33</v>
      </c>
      <c r="G6" s="11">
        <v>43535</v>
      </c>
      <c r="H6" s="4">
        <v>366714</v>
      </c>
      <c r="I6" s="4">
        <v>364880.43</v>
      </c>
      <c r="J6" s="5">
        <f>H6-I6</f>
        <v>1833.570000000007</v>
      </c>
      <c r="K6" t="s">
        <v>15</v>
      </c>
    </row>
    <row r="7" spans="1:11" ht="39.75" customHeight="1" x14ac:dyDescent="0.25">
      <c r="A7" s="1"/>
      <c r="B7" s="9">
        <v>4</v>
      </c>
      <c r="C7" s="22" t="s">
        <v>34</v>
      </c>
      <c r="D7" s="3" t="s">
        <v>20</v>
      </c>
      <c r="E7" s="3" t="s">
        <v>30</v>
      </c>
      <c r="F7" s="10" t="s">
        <v>31</v>
      </c>
      <c r="G7" s="11">
        <v>43549</v>
      </c>
      <c r="H7" s="4">
        <v>68250</v>
      </c>
      <c r="I7" s="4">
        <v>63000</v>
      </c>
      <c r="J7" s="5">
        <f t="shared" ref="J7" si="0">H7-I7</f>
        <v>5250</v>
      </c>
      <c r="K7" t="s">
        <v>15</v>
      </c>
    </row>
    <row r="8" spans="1:11" ht="15" customHeight="1" thickBot="1" x14ac:dyDescent="0.3">
      <c r="A8" s="1"/>
      <c r="B8" s="61" t="s">
        <v>11</v>
      </c>
      <c r="C8" s="62"/>
      <c r="D8" s="62"/>
      <c r="E8" s="62"/>
      <c r="F8" s="62"/>
      <c r="G8" s="62"/>
      <c r="H8" s="16">
        <f>SUM(H4:H7)</f>
        <v>2365368.7999999998</v>
      </c>
      <c r="I8" s="16">
        <f>SUM(I4:I7)</f>
        <v>2219790.34</v>
      </c>
      <c r="J8" s="25">
        <f>SUM(J4:J7)</f>
        <v>145578.46000000005</v>
      </c>
    </row>
    <row r="9" spans="1:11" ht="16.5" customHeight="1" thickBot="1" x14ac:dyDescent="0.3">
      <c r="A9" s="1"/>
      <c r="B9" s="58" t="s">
        <v>10</v>
      </c>
      <c r="C9" s="59"/>
      <c r="D9" s="59"/>
      <c r="E9" s="59"/>
      <c r="F9" s="59"/>
      <c r="G9" s="59"/>
      <c r="H9" s="59"/>
      <c r="I9" s="59"/>
      <c r="J9" s="60"/>
    </row>
    <row r="10" spans="1:11" ht="39.75" customHeight="1" x14ac:dyDescent="0.25">
      <c r="A10" s="1"/>
      <c r="B10" s="26">
        <v>5</v>
      </c>
      <c r="C10" s="29" t="s">
        <v>39</v>
      </c>
      <c r="D10" s="24" t="s">
        <v>21</v>
      </c>
      <c r="E10" s="24" t="s">
        <v>35</v>
      </c>
      <c r="F10" s="18" t="s">
        <v>36</v>
      </c>
      <c r="G10" s="19">
        <v>43557</v>
      </c>
      <c r="H10" s="20">
        <v>90000</v>
      </c>
      <c r="I10" s="20">
        <v>89325</v>
      </c>
      <c r="J10" s="21">
        <f>H10-I10</f>
        <v>675</v>
      </c>
      <c r="K10" t="s">
        <v>15</v>
      </c>
    </row>
    <row r="11" spans="1:11" ht="39.75" customHeight="1" thickBot="1" x14ac:dyDescent="0.3">
      <c r="A11" s="1"/>
      <c r="B11" s="27">
        <v>6</v>
      </c>
      <c r="C11" s="33" t="s">
        <v>37</v>
      </c>
      <c r="D11" s="34" t="s">
        <v>38</v>
      </c>
      <c r="E11" s="34" t="s">
        <v>40</v>
      </c>
      <c r="F11" s="37" t="s">
        <v>41</v>
      </c>
      <c r="G11" s="35">
        <v>43505</v>
      </c>
      <c r="H11" s="36">
        <v>146388</v>
      </c>
      <c r="I11" s="36">
        <v>146368.54999999999</v>
      </c>
      <c r="J11" s="38">
        <f>H11-I11</f>
        <v>19.450000000011642</v>
      </c>
    </row>
    <row r="12" spans="1:11" ht="39.75" customHeight="1" thickBot="1" x14ac:dyDescent="0.3">
      <c r="A12" s="1"/>
      <c r="B12" s="28">
        <v>7</v>
      </c>
      <c r="C12" s="39" t="s">
        <v>54</v>
      </c>
      <c r="D12" s="6" t="s">
        <v>55</v>
      </c>
      <c r="E12" s="6" t="s">
        <v>27</v>
      </c>
      <c r="F12" s="40" t="s">
        <v>56</v>
      </c>
      <c r="G12" s="41">
        <v>43577</v>
      </c>
      <c r="H12" s="42">
        <v>89998</v>
      </c>
      <c r="I12" s="42">
        <v>30550.03</v>
      </c>
      <c r="J12" s="43">
        <f>H12-I12</f>
        <v>59447.97</v>
      </c>
    </row>
    <row r="13" spans="1:11" ht="25.5" customHeight="1" x14ac:dyDescent="0.25">
      <c r="A13" s="1"/>
      <c r="B13" s="28">
        <v>8</v>
      </c>
      <c r="C13" s="47" t="s">
        <v>23</v>
      </c>
      <c r="D13" s="48" t="s">
        <v>46</v>
      </c>
      <c r="E13" s="48" t="s">
        <v>8</v>
      </c>
      <c r="F13" s="49" t="s">
        <v>47</v>
      </c>
      <c r="G13" s="44">
        <v>43614</v>
      </c>
      <c r="H13" s="45">
        <v>90300</v>
      </c>
      <c r="I13" s="45">
        <v>85251.6</v>
      </c>
      <c r="J13" s="46">
        <f>H13-I13</f>
        <v>5048.3999999999942</v>
      </c>
      <c r="K13" t="s">
        <v>15</v>
      </c>
    </row>
    <row r="14" spans="1:11" ht="25.5" customHeight="1" x14ac:dyDescent="0.25">
      <c r="A14" s="1"/>
      <c r="B14" s="28">
        <v>9</v>
      </c>
      <c r="C14" s="33" t="s">
        <v>43</v>
      </c>
      <c r="D14" s="34" t="s">
        <v>48</v>
      </c>
      <c r="E14" s="34" t="s">
        <v>27</v>
      </c>
      <c r="F14" s="32" t="s">
        <v>49</v>
      </c>
      <c r="G14" s="35">
        <v>43614</v>
      </c>
      <c r="H14" s="36">
        <v>75866.64</v>
      </c>
      <c r="I14" s="36">
        <v>60000</v>
      </c>
      <c r="J14" s="5">
        <f t="shared" ref="J14:J16" si="1">H14-I14</f>
        <v>15866.64</v>
      </c>
      <c r="K14" t="s">
        <v>15</v>
      </c>
    </row>
    <row r="15" spans="1:11" ht="25.5" customHeight="1" x14ac:dyDescent="0.25">
      <c r="A15" s="1"/>
      <c r="B15" s="28">
        <v>10</v>
      </c>
      <c r="C15" s="33" t="s">
        <v>44</v>
      </c>
      <c r="D15" s="34" t="s">
        <v>50</v>
      </c>
      <c r="E15" s="34" t="s">
        <v>8</v>
      </c>
      <c r="F15" s="32" t="s">
        <v>51</v>
      </c>
      <c r="G15" s="35">
        <v>43635</v>
      </c>
      <c r="H15" s="36">
        <v>157200</v>
      </c>
      <c r="I15" s="36">
        <v>94320</v>
      </c>
      <c r="J15" s="5">
        <f t="shared" si="1"/>
        <v>62880</v>
      </c>
      <c r="K15" t="s">
        <v>15</v>
      </c>
    </row>
    <row r="16" spans="1:11" ht="25.5" customHeight="1" thickBot="1" x14ac:dyDescent="0.3">
      <c r="A16" s="1"/>
      <c r="B16" s="28">
        <v>11</v>
      </c>
      <c r="C16" s="33" t="s">
        <v>45</v>
      </c>
      <c r="D16" s="34" t="s">
        <v>52</v>
      </c>
      <c r="E16" s="34" t="s">
        <v>27</v>
      </c>
      <c r="F16" s="37" t="s">
        <v>53</v>
      </c>
      <c r="G16" s="35">
        <v>43643</v>
      </c>
      <c r="H16" s="36">
        <v>118879.01</v>
      </c>
      <c r="I16" s="36">
        <v>83215.009999999995</v>
      </c>
      <c r="J16" s="38">
        <f t="shared" si="1"/>
        <v>35664</v>
      </c>
      <c r="K16" t="s">
        <v>15</v>
      </c>
    </row>
    <row r="17" spans="1:11" ht="16.5" customHeight="1" thickBot="1" x14ac:dyDescent="0.3">
      <c r="B17" s="54" t="s">
        <v>13</v>
      </c>
      <c r="C17" s="54"/>
      <c r="D17" s="54"/>
      <c r="E17" s="54"/>
      <c r="F17" s="54"/>
      <c r="G17" s="54"/>
      <c r="H17" s="50">
        <f>SUM(H10:H16)</f>
        <v>768631.65</v>
      </c>
      <c r="I17" s="50">
        <f>SUM(I10:I16)</f>
        <v>589030.18999999994</v>
      </c>
      <c r="J17" s="50">
        <f>SUM(J10:J16)</f>
        <v>179601.46000000002</v>
      </c>
    </row>
    <row r="18" spans="1:11" ht="16.5" customHeight="1" x14ac:dyDescent="0.25">
      <c r="B18" s="63" t="s">
        <v>60</v>
      </c>
      <c r="C18" s="64"/>
      <c r="D18" s="64"/>
      <c r="E18" s="64"/>
      <c r="F18" s="64"/>
      <c r="G18" s="64"/>
      <c r="H18" s="64"/>
      <c r="I18" s="64"/>
      <c r="J18" s="65"/>
    </row>
    <row r="19" spans="1:11" ht="51.75" customHeight="1" x14ac:dyDescent="0.25">
      <c r="B19" s="51">
        <v>12</v>
      </c>
      <c r="C19" s="51" t="s">
        <v>57</v>
      </c>
      <c r="D19" s="51" t="s">
        <v>58</v>
      </c>
      <c r="E19" s="51" t="str">
        <f t="shared" ref="E19" si="2">E16</f>
        <v xml:space="preserve">Электронный аукцион </v>
      </c>
      <c r="F19" s="51" t="s">
        <v>59</v>
      </c>
      <c r="G19" s="52">
        <v>43703</v>
      </c>
      <c r="H19" s="53">
        <v>108000</v>
      </c>
      <c r="I19" s="53">
        <v>73980</v>
      </c>
      <c r="J19" s="53">
        <f>H19-I19</f>
        <v>34020</v>
      </c>
      <c r="K19" t="s">
        <v>15</v>
      </c>
    </row>
    <row r="20" spans="1:11" ht="16.5" customHeight="1" thickBot="1" x14ac:dyDescent="0.3">
      <c r="B20" s="66" t="s">
        <v>61</v>
      </c>
      <c r="C20" s="67"/>
      <c r="D20" s="67"/>
      <c r="E20" s="67"/>
      <c r="F20" s="67"/>
      <c r="G20" s="68"/>
      <c r="H20" s="25">
        <f t="shared" ref="H20:J20" si="3">H19</f>
        <v>108000</v>
      </c>
      <c r="I20" s="25">
        <f t="shared" si="3"/>
        <v>73980</v>
      </c>
      <c r="J20" s="25">
        <f t="shared" si="3"/>
        <v>34020</v>
      </c>
    </row>
    <row r="21" spans="1:11" ht="15" customHeight="1" thickBot="1" x14ac:dyDescent="0.3">
      <c r="A21" s="1"/>
      <c r="B21" s="12" t="s">
        <v>3</v>
      </c>
      <c r="C21" s="13" t="s">
        <v>4</v>
      </c>
      <c r="D21" s="13" t="s">
        <v>4</v>
      </c>
      <c r="E21" s="13" t="s">
        <v>4</v>
      </c>
      <c r="F21" s="13" t="s">
        <v>4</v>
      </c>
      <c r="G21" s="14"/>
      <c r="H21" s="15">
        <f>H8+H17+H20</f>
        <v>3242000.4499999997</v>
      </c>
      <c r="I21" s="15">
        <f>I8+I17+I20</f>
        <v>2882800.53</v>
      </c>
      <c r="J21" s="15">
        <f>J8+J17+J20</f>
        <v>359199.92000000004</v>
      </c>
    </row>
    <row r="22" spans="1:11" ht="15" customHeight="1" x14ac:dyDescent="0.25"/>
    <row r="23" spans="1:11" ht="12.75" customHeight="1" x14ac:dyDescent="0.25"/>
    <row r="26" spans="1:11" ht="12" customHeight="1" x14ac:dyDescent="0.25">
      <c r="A26" s="72"/>
      <c r="B26" s="73" t="s">
        <v>14</v>
      </c>
      <c r="C26" s="73"/>
      <c r="D26" s="72"/>
      <c r="E26" s="72"/>
      <c r="F26" s="72"/>
      <c r="G26" s="72"/>
      <c r="H26" s="72"/>
      <c r="I26" s="72"/>
      <c r="J26" s="74">
        <f>I7+I10+I11</f>
        <v>298693.55</v>
      </c>
    </row>
    <row r="27" spans="1:11" ht="15.75" customHeight="1" x14ac:dyDescent="0.25">
      <c r="A27" s="72"/>
      <c r="B27" s="72"/>
      <c r="C27" s="72" t="s">
        <v>15</v>
      </c>
      <c r="D27" s="72"/>
      <c r="E27" s="72"/>
      <c r="F27" s="72"/>
      <c r="G27" s="72"/>
      <c r="H27" s="72"/>
      <c r="I27" s="72"/>
      <c r="J27" s="74">
        <f>I6+I7+I10+I13+I14+I15+I16+I19</f>
        <v>913972.04</v>
      </c>
    </row>
  </sheetData>
  <mergeCells count="8">
    <mergeCell ref="B17:G17"/>
    <mergeCell ref="B26:C26"/>
    <mergeCell ref="B1:J1"/>
    <mergeCell ref="B3:J3"/>
    <mergeCell ref="B9:J9"/>
    <mergeCell ref="B8:G8"/>
    <mergeCell ref="B18:J18"/>
    <mergeCell ref="B20:G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</dc:creator>
  <cp:lastModifiedBy>OBU</cp:lastModifiedBy>
  <cp:lastPrinted>2019-07-03T07:11:45Z</cp:lastPrinted>
  <dcterms:created xsi:type="dcterms:W3CDTF">2016-02-04T13:51:07Z</dcterms:created>
  <dcterms:modified xsi:type="dcterms:W3CDTF">2019-10-18T09:08:56Z</dcterms:modified>
</cp:coreProperties>
</file>