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015" windowHeight="4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Лист1!$B$1:$J$22</definedName>
  </definedNames>
  <calcPr calcId="124519"/>
</workbook>
</file>

<file path=xl/calcChain.xml><?xml version="1.0" encoding="utf-8"?>
<calcChain xmlns="http://schemas.openxmlformats.org/spreadsheetml/2006/main">
  <c r="J12" i="1"/>
  <c r="I12"/>
  <c r="H12"/>
  <c r="I18"/>
  <c r="I22" s="1"/>
  <c r="H18"/>
  <c r="J20"/>
  <c r="J21" s="1"/>
  <c r="I21"/>
  <c r="H21"/>
  <c r="J17"/>
  <c r="J16"/>
  <c r="J15"/>
  <c r="J14"/>
  <c r="H22" l="1"/>
  <c r="J18"/>
  <c r="J22" s="1"/>
  <c r="J7" l="1"/>
  <c r="J5"/>
  <c r="J6"/>
  <c r="J8"/>
  <c r="J9"/>
  <c r="J10"/>
  <c r="J11"/>
  <c r="J4"/>
</calcChain>
</file>

<file path=xl/sharedStrings.xml><?xml version="1.0" encoding="utf-8"?>
<sst xmlns="http://schemas.openxmlformats.org/spreadsheetml/2006/main" count="70" uniqueCount="59">
  <si>
    <t>№</t>
  </si>
  <si>
    <t>Наименование закупки</t>
  </si>
  <si>
    <t>Наименование организации</t>
  </si>
  <si>
    <t>НМЦ т.р.</t>
  </si>
  <si>
    <t>Цена по контракту т.р.</t>
  </si>
  <si>
    <t>Экономия т.р.</t>
  </si>
  <si>
    <t>Итого</t>
  </si>
  <si>
    <t>ПАО "Ростелеком"</t>
  </si>
  <si>
    <t>Услуги по передаче данных по защищенным каналам связи, обеспечение сопровождения, функционирования и обслуживания программно-аппаратного комплекса единой информационной системы</t>
  </si>
  <si>
    <t>Поставка расходных материалов для офисной техники (кртриджи)</t>
  </si>
  <si>
    <t>ООО "Процессор"</t>
  </si>
  <si>
    <t>Номер контракта</t>
  </si>
  <si>
    <t>0131100000816000013_45410</t>
  </si>
  <si>
    <t>Техническое обслуживание охранно-пожарной сигнализации и системы видеонаблюдения</t>
  </si>
  <si>
    <t>ЗАО "НЬЮ КОМПЕЙДЖ"</t>
  </si>
  <si>
    <t>Способ определения поставщика</t>
  </si>
  <si>
    <t>Эленктронный аукцион</t>
  </si>
  <si>
    <t>Совместные торги</t>
  </si>
  <si>
    <t>Электронный аукцион</t>
  </si>
  <si>
    <t>Запрос котировок</t>
  </si>
  <si>
    <t>Услуги по предрейсовым и послерейсовым медецинским осмотрам водителей</t>
  </si>
  <si>
    <t>ООО «Медисон»</t>
  </si>
  <si>
    <t>2-36/ОПС</t>
  </si>
  <si>
    <t>1-36/ППМО</t>
  </si>
  <si>
    <t>Оказанние услуг по проведению семинаров</t>
  </si>
  <si>
    <t>АНО "Информационно-аналитический центр стратегии использования радиочастотного спектра"</t>
  </si>
  <si>
    <t>ГК-2016-10</t>
  </si>
  <si>
    <t>Поставка бензина АИ-92, АИ-95</t>
  </si>
  <si>
    <t>ООО "М-Авто-Стандарт"</t>
  </si>
  <si>
    <t>0131100000816000011_45410</t>
  </si>
  <si>
    <t>ООО МПО "Воронеж" - Областной штаб студенческих отрядов</t>
  </si>
  <si>
    <t>0131100000816000014_45410</t>
  </si>
  <si>
    <t>0131100000816000001_45410</t>
  </si>
  <si>
    <t>20-16-16</t>
  </si>
  <si>
    <t>Услуги по физической охране</t>
  </si>
  <si>
    <t>Фидиал ФГУП "СВЯЗЬ-безопасность" по Центральному Черноземью</t>
  </si>
  <si>
    <t>Поставка бумаги для офисной техники</t>
  </si>
  <si>
    <t>Техническое обслуживание кондиционеров</t>
  </si>
  <si>
    <t>ИП Сокольских Аннета Вадимовна</t>
  </si>
  <si>
    <t>01311000008160015_45410</t>
  </si>
  <si>
    <t>Поставка шредеров</t>
  </si>
  <si>
    <t>ООО Фирма "РИАН"</t>
  </si>
  <si>
    <t>0131100000816000016_45410</t>
  </si>
  <si>
    <t>Приобретение лицензионного программного обеспечения</t>
  </si>
  <si>
    <t>ООО "Чкомпания Числофф"</t>
  </si>
  <si>
    <t>Электрорнный аукцион</t>
  </si>
  <si>
    <t>0131100000816000017_45410</t>
  </si>
  <si>
    <t>Приобретение системных блоков</t>
  </si>
  <si>
    <t>0131100000816000018_45410</t>
  </si>
  <si>
    <t>Дата заключения</t>
  </si>
  <si>
    <t>ООО "РН-Карт"</t>
  </si>
  <si>
    <t>0131100000816000019_45410</t>
  </si>
  <si>
    <t>11.07..2016</t>
  </si>
  <si>
    <t>I квартал</t>
  </si>
  <si>
    <t>II квартал</t>
  </si>
  <si>
    <t>III квартал</t>
  </si>
  <si>
    <t>Итого за II квартал</t>
  </si>
  <si>
    <t>Итого за I квартал</t>
  </si>
  <si>
    <t>Статистическая информация по размещению заказов на поставку товаров, выполнение работ, оказание услуг для нужд Управления Роскомнадзора по Воронежской области за 2016 год 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</si>
</sst>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14" fontId="1" fillId="2" borderId="14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/>
    </xf>
    <xf numFmtId="2" fontId="3" fillId="3" borderId="5" xfId="0" applyNumberFormat="1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center" vertical="top" wrapText="1"/>
    </xf>
    <xf numFmtId="0" fontId="1" fillId="0" borderId="2" xfId="2" applyFont="1" applyFill="1" applyBorder="1" applyAlignment="1">
      <alignment vertical="center" wrapText="1"/>
    </xf>
    <xf numFmtId="0" fontId="1" fillId="0" borderId="2" xfId="3" applyFont="1" applyFill="1" applyBorder="1" applyAlignment="1">
      <alignment vertical="center" wrapText="1"/>
    </xf>
    <xf numFmtId="2" fontId="1" fillId="0" borderId="2" xfId="4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/>
    <xf numFmtId="2" fontId="2" fillId="3" borderId="16" xfId="0" applyNumberFormat="1" applyFont="1" applyFill="1" applyBorder="1"/>
    <xf numFmtId="2" fontId="2" fillId="5" borderId="2" xfId="0" applyNumberFormat="1" applyFont="1" applyFill="1" applyBorder="1"/>
    <xf numFmtId="14" fontId="1" fillId="0" borderId="17" xfId="13" applyNumberFormat="1" applyFont="1" applyFill="1" applyBorder="1" applyAlignment="1">
      <alignment horizontal="center" vertical="center"/>
    </xf>
    <xf numFmtId="14" fontId="1" fillId="0" borderId="2" xfId="7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14" fontId="1" fillId="0" borderId="2" xfId="5" applyNumberFormat="1" applyFont="1" applyFill="1" applyBorder="1" applyAlignment="1">
      <alignment horizontal="center" vertical="center"/>
    </xf>
    <xf numFmtId="14" fontId="1" fillId="0" borderId="2" xfId="6" applyNumberFormat="1" applyFont="1" applyFill="1" applyBorder="1" applyAlignment="1">
      <alignment horizontal="center" vertical="center"/>
    </xf>
    <xf numFmtId="14" fontId="1" fillId="0" borderId="2" xfId="9" applyNumberFormat="1" applyFont="1" applyFill="1" applyBorder="1" applyAlignment="1">
      <alignment horizontal="center" vertical="center"/>
    </xf>
    <xf numFmtId="14" fontId="1" fillId="0" borderId="2" xfId="10" applyNumberFormat="1" applyFont="1" applyFill="1" applyBorder="1" applyAlignment="1">
      <alignment horizontal="center" vertical="center"/>
    </xf>
    <xf numFmtId="14" fontId="1" fillId="0" borderId="25" xfId="12" applyNumberFormat="1" applyFont="1" applyFill="1" applyBorder="1" applyAlignment="1">
      <alignment horizontal="center" vertical="center"/>
    </xf>
    <xf numFmtId="14" fontId="1" fillId="0" borderId="2" xfId="11" applyNumberFormat="1" applyFont="1" applyFill="1" applyBorder="1" applyAlignment="1">
      <alignment horizontal="center" vertical="center"/>
    </xf>
    <xf numFmtId="14" fontId="1" fillId="0" borderId="2" xfId="8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/>
    <xf numFmtId="0" fontId="0" fillId="5" borderId="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</cellXfs>
  <cellStyles count="14">
    <cellStyle name="Обычный" xfId="0" builtinId="0"/>
    <cellStyle name="Обычный 10" xfId="4"/>
    <cellStyle name="Обычный 11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0" xfId="12"/>
    <cellStyle name="Обычный 21" xfId="13"/>
    <cellStyle name="Обычный 6" xfId="1"/>
    <cellStyle name="Обычный 7" xfId="2"/>
    <cellStyle name="Обычный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sqref="A1:J1"/>
    </sheetView>
  </sheetViews>
  <sheetFormatPr defaultRowHeight="15"/>
  <cols>
    <col min="2" max="2" width="6.85546875" customWidth="1"/>
    <col min="3" max="3" width="31.85546875" customWidth="1"/>
    <col min="4" max="4" width="33" customWidth="1"/>
    <col min="5" max="5" width="21.7109375" customWidth="1"/>
    <col min="6" max="7" width="17" customWidth="1"/>
    <col min="8" max="8" width="12.42578125" bestFit="1" customWidth="1"/>
    <col min="9" max="9" width="12.28515625" customWidth="1"/>
  </cols>
  <sheetData>
    <row r="1" spans="1:10" ht="63" customHeight="1" thickBot="1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6.25" customHeight="1" thickBot="1">
      <c r="A2" s="1"/>
      <c r="B2" s="34" t="s">
        <v>0</v>
      </c>
      <c r="C2" s="35" t="s">
        <v>1</v>
      </c>
      <c r="D2" s="35" t="s">
        <v>2</v>
      </c>
      <c r="E2" s="35" t="s">
        <v>15</v>
      </c>
      <c r="F2" s="35" t="s">
        <v>11</v>
      </c>
      <c r="G2" s="35" t="s">
        <v>49</v>
      </c>
      <c r="H2" s="35" t="s">
        <v>3</v>
      </c>
      <c r="I2" s="35" t="s">
        <v>4</v>
      </c>
      <c r="J2" s="35" t="s">
        <v>5</v>
      </c>
    </row>
    <row r="3" spans="1:10" ht="15.75" customHeight="1" thickBot="1">
      <c r="A3" s="1"/>
      <c r="B3" s="64" t="s">
        <v>53</v>
      </c>
      <c r="C3" s="65"/>
      <c r="D3" s="65"/>
      <c r="E3" s="65"/>
      <c r="F3" s="65"/>
      <c r="G3" s="65"/>
      <c r="H3" s="65"/>
      <c r="I3" s="65"/>
      <c r="J3" s="66"/>
    </row>
    <row r="4" spans="1:10" ht="27.75" customHeight="1" thickBot="1">
      <c r="A4" s="1"/>
      <c r="B4" s="2">
        <v>1</v>
      </c>
      <c r="C4" s="5" t="s">
        <v>34</v>
      </c>
      <c r="D4" s="3" t="s">
        <v>35</v>
      </c>
      <c r="E4" s="3" t="s">
        <v>16</v>
      </c>
      <c r="F4" s="50" t="s">
        <v>32</v>
      </c>
      <c r="G4" s="51">
        <v>42408</v>
      </c>
      <c r="H4" s="4">
        <v>2428.33</v>
      </c>
      <c r="I4" s="4">
        <v>2281.6717899999999</v>
      </c>
      <c r="J4" s="4">
        <f>H4-I4</f>
        <v>146.65821000000005</v>
      </c>
    </row>
    <row r="5" spans="1:10" ht="77.25" customHeight="1" thickBot="1">
      <c r="A5" s="1"/>
      <c r="B5" s="2">
        <v>2</v>
      </c>
      <c r="C5" s="5" t="s">
        <v>8</v>
      </c>
      <c r="D5" s="3" t="s">
        <v>7</v>
      </c>
      <c r="E5" s="3" t="s">
        <v>17</v>
      </c>
      <c r="F5" s="6" t="s">
        <v>33</v>
      </c>
      <c r="G5" s="49">
        <v>42391</v>
      </c>
      <c r="H5" s="4">
        <v>452.6</v>
      </c>
      <c r="I5" s="4">
        <v>452.6</v>
      </c>
      <c r="J5" s="4">
        <f t="shared" ref="J5:J11" si="0">H5-I5</f>
        <v>0</v>
      </c>
    </row>
    <row r="6" spans="1:10" ht="27.75" customHeight="1" thickBot="1">
      <c r="A6" s="1"/>
      <c r="B6" s="9">
        <v>3</v>
      </c>
      <c r="C6" s="7" t="s">
        <v>9</v>
      </c>
      <c r="D6" s="8" t="s">
        <v>10</v>
      </c>
      <c r="E6" s="6" t="s">
        <v>18</v>
      </c>
      <c r="F6" s="14" t="s">
        <v>12</v>
      </c>
      <c r="G6" s="52">
        <v>42439</v>
      </c>
      <c r="H6" s="4">
        <v>82.001999999999995</v>
      </c>
      <c r="I6" s="4">
        <v>47.55209</v>
      </c>
      <c r="J6" s="4">
        <f t="shared" si="0"/>
        <v>34.449909999999996</v>
      </c>
    </row>
    <row r="7" spans="1:10" ht="39.75" customHeight="1" thickBot="1">
      <c r="A7" s="1"/>
      <c r="B7" s="10">
        <v>4</v>
      </c>
      <c r="C7" s="12" t="s">
        <v>13</v>
      </c>
      <c r="D7" s="11" t="s">
        <v>14</v>
      </c>
      <c r="E7" s="11" t="s">
        <v>19</v>
      </c>
      <c r="F7" s="13" t="s">
        <v>22</v>
      </c>
      <c r="G7" s="57">
        <v>42415</v>
      </c>
      <c r="H7" s="4">
        <v>111.1</v>
      </c>
      <c r="I7" s="4">
        <v>39.93</v>
      </c>
      <c r="J7" s="4">
        <f t="shared" si="0"/>
        <v>71.169999999999987</v>
      </c>
    </row>
    <row r="8" spans="1:10" ht="40.5" customHeight="1" thickBot="1">
      <c r="A8" s="1"/>
      <c r="B8" s="2">
        <v>5</v>
      </c>
      <c r="C8" s="5" t="s">
        <v>20</v>
      </c>
      <c r="D8" s="3" t="s">
        <v>21</v>
      </c>
      <c r="E8" s="3" t="s">
        <v>19</v>
      </c>
      <c r="F8" s="50" t="s">
        <v>23</v>
      </c>
      <c r="G8" s="53">
        <v>42402</v>
      </c>
      <c r="H8" s="4">
        <v>85.066000000000003</v>
      </c>
      <c r="I8" s="4">
        <v>81.991</v>
      </c>
      <c r="J8" s="4">
        <f t="shared" si="0"/>
        <v>3.0750000000000028</v>
      </c>
    </row>
    <row r="9" spans="1:10" ht="39.75" customHeight="1" thickBot="1">
      <c r="A9" s="1"/>
      <c r="B9" s="2">
        <v>6</v>
      </c>
      <c r="C9" s="5" t="s">
        <v>24</v>
      </c>
      <c r="D9" s="3" t="s">
        <v>25</v>
      </c>
      <c r="E9" s="3" t="s">
        <v>17</v>
      </c>
      <c r="F9" s="50" t="s">
        <v>26</v>
      </c>
      <c r="G9" s="54">
        <v>42430</v>
      </c>
      <c r="H9" s="4">
        <v>242.3</v>
      </c>
      <c r="I9" s="4">
        <v>242.3</v>
      </c>
      <c r="J9" s="4">
        <f t="shared" si="0"/>
        <v>0</v>
      </c>
    </row>
    <row r="10" spans="1:10" ht="24.75" customHeight="1" thickBot="1">
      <c r="A10" s="1"/>
      <c r="B10" s="2">
        <v>7</v>
      </c>
      <c r="C10" s="5" t="s">
        <v>27</v>
      </c>
      <c r="D10" s="3" t="s">
        <v>28</v>
      </c>
      <c r="E10" s="3" t="s">
        <v>18</v>
      </c>
      <c r="F10" s="50" t="s">
        <v>29</v>
      </c>
      <c r="G10" s="56">
        <v>42420</v>
      </c>
      <c r="H10" s="4">
        <v>165.18360000000001</v>
      </c>
      <c r="I10" s="4">
        <v>164.35767999999999</v>
      </c>
      <c r="J10" s="4">
        <f t="shared" si="0"/>
        <v>0.82592000000002486</v>
      </c>
    </row>
    <row r="11" spans="1:10" ht="27" customHeight="1" thickBot="1">
      <c r="A11" s="1"/>
      <c r="B11" s="2">
        <v>8</v>
      </c>
      <c r="C11" s="5" t="s">
        <v>36</v>
      </c>
      <c r="D11" s="3" t="s">
        <v>30</v>
      </c>
      <c r="E11" s="3" t="s">
        <v>18</v>
      </c>
      <c r="F11" s="3" t="s">
        <v>31</v>
      </c>
      <c r="G11" s="55">
        <v>42458</v>
      </c>
      <c r="H11" s="4">
        <v>124.00535000000001</v>
      </c>
      <c r="I11" s="4">
        <v>100.44421</v>
      </c>
      <c r="J11" s="4">
        <f t="shared" si="0"/>
        <v>23.561140000000009</v>
      </c>
    </row>
    <row r="12" spans="1:10" ht="15" customHeight="1" thickBot="1">
      <c r="A12" s="1"/>
      <c r="B12" s="76" t="s">
        <v>57</v>
      </c>
      <c r="C12" s="77"/>
      <c r="D12" s="77"/>
      <c r="E12" s="77"/>
      <c r="F12" s="77"/>
      <c r="G12" s="78"/>
      <c r="H12" s="38">
        <f>SUM(H4:H11)</f>
        <v>3690.5869499999994</v>
      </c>
      <c r="I12" s="38">
        <f>SUM(I4:I11)</f>
        <v>3410.8467700000001</v>
      </c>
      <c r="J12" s="38">
        <f>SUM(J4:J11)</f>
        <v>279.74018000000012</v>
      </c>
    </row>
    <row r="13" spans="1:10" ht="15" customHeight="1" thickBot="1">
      <c r="A13" s="1"/>
      <c r="B13" s="67" t="s">
        <v>54</v>
      </c>
      <c r="C13" s="68"/>
      <c r="D13" s="68"/>
      <c r="E13" s="68"/>
      <c r="F13" s="68"/>
      <c r="G13" s="68"/>
      <c r="H13" s="68"/>
      <c r="I13" s="68"/>
      <c r="J13" s="69"/>
    </row>
    <row r="14" spans="1:10" ht="26.25" customHeight="1" thickBot="1">
      <c r="B14" s="15">
        <v>9</v>
      </c>
      <c r="C14" s="5" t="s">
        <v>37</v>
      </c>
      <c r="D14" s="3" t="s">
        <v>38</v>
      </c>
      <c r="E14" s="3" t="s">
        <v>18</v>
      </c>
      <c r="F14" s="6" t="s">
        <v>39</v>
      </c>
      <c r="G14" s="36">
        <v>42479</v>
      </c>
      <c r="H14" s="37">
        <v>41.55</v>
      </c>
      <c r="I14" s="18">
        <v>7.8760000000000003</v>
      </c>
      <c r="J14" s="33">
        <f>H14-I14</f>
        <v>33.673999999999999</v>
      </c>
    </row>
    <row r="15" spans="1:10" ht="16.5" customHeight="1" thickBot="1">
      <c r="B15" s="20">
        <v>10</v>
      </c>
      <c r="C15" s="7" t="s">
        <v>40</v>
      </c>
      <c r="D15" s="8" t="s">
        <v>41</v>
      </c>
      <c r="E15" s="6" t="s">
        <v>18</v>
      </c>
      <c r="F15" s="13" t="s">
        <v>42</v>
      </c>
      <c r="G15" s="16">
        <v>42486</v>
      </c>
      <c r="H15" s="21">
        <v>26.27</v>
      </c>
      <c r="I15" s="19">
        <v>25.87595</v>
      </c>
      <c r="J15" s="22">
        <f>H15-I15</f>
        <v>0.39405000000000001</v>
      </c>
    </row>
    <row r="16" spans="1:10" ht="26.25" thickBot="1">
      <c r="B16" s="13">
        <v>11</v>
      </c>
      <c r="C16" s="23" t="s">
        <v>43</v>
      </c>
      <c r="D16" s="13" t="s">
        <v>44</v>
      </c>
      <c r="E16" s="13" t="s">
        <v>45</v>
      </c>
      <c r="F16" s="14" t="s">
        <v>46</v>
      </c>
      <c r="G16" s="24">
        <v>42509</v>
      </c>
      <c r="H16" s="17">
        <v>43.462670000000003</v>
      </c>
      <c r="I16" s="25">
        <v>35.856819999999999</v>
      </c>
      <c r="J16" s="19">
        <f t="shared" ref="J16:J17" si="1">H16-I16</f>
        <v>7.6058500000000038</v>
      </c>
    </row>
    <row r="17" spans="2:10" ht="26.25" thickBot="1">
      <c r="B17" s="26">
        <v>12</v>
      </c>
      <c r="C17" s="27" t="s">
        <v>47</v>
      </c>
      <c r="D17" s="28" t="s">
        <v>41</v>
      </c>
      <c r="E17" s="29" t="s">
        <v>18</v>
      </c>
      <c r="F17" s="30" t="s">
        <v>48</v>
      </c>
      <c r="G17" s="31">
        <v>42548</v>
      </c>
      <c r="H17" s="17">
        <v>44.633139999999997</v>
      </c>
      <c r="I17" s="32">
        <v>39.22683</v>
      </c>
      <c r="J17" s="33">
        <f t="shared" si="1"/>
        <v>5.4063099999999977</v>
      </c>
    </row>
    <row r="18" spans="2:10" ht="16.5" customHeight="1" thickBot="1">
      <c r="B18" s="73" t="s">
        <v>56</v>
      </c>
      <c r="C18" s="74"/>
      <c r="D18" s="74"/>
      <c r="E18" s="74"/>
      <c r="F18" s="74"/>
      <c r="G18" s="75"/>
      <c r="H18" s="39">
        <f>SUM(H14:H17)</f>
        <v>155.91580999999999</v>
      </c>
      <c r="I18" s="39">
        <f>SUM(I14:I17)</f>
        <v>108.8356</v>
      </c>
      <c r="J18" s="39">
        <f>SUM(J14:J17)</f>
        <v>47.080210000000001</v>
      </c>
    </row>
    <row r="19" spans="2:10" ht="15.75" customHeight="1" thickBot="1">
      <c r="B19" s="67" t="s">
        <v>55</v>
      </c>
      <c r="C19" s="68"/>
      <c r="D19" s="68"/>
      <c r="E19" s="68"/>
      <c r="F19" s="68"/>
      <c r="G19" s="68"/>
      <c r="H19" s="68"/>
      <c r="I19" s="68"/>
      <c r="J19" s="69"/>
    </row>
    <row r="20" spans="2:10" ht="26.25" thickBot="1">
      <c r="B20" s="44">
        <v>13</v>
      </c>
      <c r="C20" s="40" t="s">
        <v>27</v>
      </c>
      <c r="D20" s="58" t="s">
        <v>50</v>
      </c>
      <c r="E20" s="59" t="s">
        <v>18</v>
      </c>
      <c r="F20" s="41" t="s">
        <v>51</v>
      </c>
      <c r="G20" s="48" t="s">
        <v>52</v>
      </c>
      <c r="H20" s="43">
        <v>187.22183000000001</v>
      </c>
      <c r="I20" s="42">
        <v>166.26389</v>
      </c>
      <c r="J20" s="43">
        <f>H20-I20</f>
        <v>20.957940000000008</v>
      </c>
    </row>
    <row r="21" spans="2:10" ht="15.75" thickBot="1">
      <c r="B21" s="70" t="s">
        <v>56</v>
      </c>
      <c r="C21" s="71"/>
      <c r="D21" s="71"/>
      <c r="E21" s="71"/>
      <c r="F21" s="71"/>
      <c r="G21" s="72"/>
      <c r="H21" s="45">
        <f>SUM(H20)</f>
        <v>187.22183000000001</v>
      </c>
      <c r="I21" s="45">
        <f>SUM(I20)</f>
        <v>166.26389</v>
      </c>
      <c r="J21" s="46">
        <f>SUM(J20)</f>
        <v>20.957940000000008</v>
      </c>
    </row>
    <row r="22" spans="2:10" ht="15.75" thickBot="1">
      <c r="B22" s="61" t="s">
        <v>6</v>
      </c>
      <c r="C22" s="62"/>
      <c r="D22" s="62"/>
      <c r="E22" s="62"/>
      <c r="F22" s="62"/>
      <c r="G22" s="63"/>
      <c r="H22" s="60">
        <f>H12+H18+H21</f>
        <v>4033.7245899999994</v>
      </c>
      <c r="I22" s="60">
        <f t="shared" ref="I22:J22" si="2">I12+I18+I21</f>
        <v>3685.9462600000002</v>
      </c>
      <c r="J22" s="47">
        <f t="shared" si="2"/>
        <v>347.77833000000015</v>
      </c>
    </row>
  </sheetData>
  <mergeCells count="8">
    <mergeCell ref="B22:G22"/>
    <mergeCell ref="B3:J3"/>
    <mergeCell ref="B13:J13"/>
    <mergeCell ref="B19:J19"/>
    <mergeCell ref="B21:G21"/>
    <mergeCell ref="B18:G18"/>
    <mergeCell ref="B12:G12"/>
    <mergeCell ref="A1:J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</dc:creator>
  <cp:lastModifiedBy>ojukd</cp:lastModifiedBy>
  <cp:lastPrinted>2016-10-03T10:45:02Z</cp:lastPrinted>
  <dcterms:created xsi:type="dcterms:W3CDTF">2016-02-04T13:51:07Z</dcterms:created>
  <dcterms:modified xsi:type="dcterms:W3CDTF">2017-01-23T07:02:19Z</dcterms:modified>
</cp:coreProperties>
</file>